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iani\Desktop\کاشت میلگرد\نرم افزار کاشت میلگرد در اکسل\"/>
    </mc:Choice>
  </mc:AlternateContent>
  <bookViews>
    <workbookView xWindow="0" yWindow="0" windowWidth="20376" windowHeight="2220"/>
  </bookViews>
  <sheets>
    <sheet name="AFZIR Implant " sheetId="1" r:id="rId1"/>
  </sheets>
  <definedNames>
    <definedName name="_xlnm._FilterDatabase" localSheetId="0" hidden="1">'AFZIR Implant '!$I$12:$I$21</definedName>
    <definedName name="Z_9B1DE5A7_1192_41E6_B905_3EF104639DE4_.wvu.FilterData" localSheetId="0" hidden="1">'AFZIR Implant '!$I$12:$I$21</definedName>
    <definedName name="Z_A884F16F_C513_48CE_96D5_D4FDB6CC8690_.wvu.FilterData" localSheetId="0" hidden="1">'AFZIR Implant '!$I$12:$I$21</definedName>
  </definedNames>
  <calcPr calcId="162913"/>
  <customWorkbookViews>
    <customWorkbookView name="Amir Kiani - Personal View" guid="{A884F16F-C513-48CE-96D5-D4FDB6CC8690}" mergeInterval="0" personalView="1" maximized="1" xWindow="-9" yWindow="-9" windowWidth="1618" windowHeight="868" activeSheetId="1"/>
    <customWorkbookView name="Guest - Personal View" guid="{9B1DE5A7-1192-41E6-B905-3EF104639DE4}" mergeInterval="0" personalView="1" maximized="1" xWindow="-8" yWindow="-8" windowWidth="1376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F5" i="1" l="1"/>
  <c r="F29" i="1" l="1"/>
  <c r="F27" i="1"/>
  <c r="F26" i="1"/>
  <c r="F25" i="1"/>
  <c r="F24" i="1"/>
  <c r="F28" i="1"/>
  <c r="B29" i="1"/>
  <c r="B28" i="1"/>
  <c r="B27" i="1"/>
  <c r="B26" i="1"/>
  <c r="B25" i="1"/>
  <c r="B24" i="1"/>
  <c r="B17" i="1"/>
  <c r="C17" i="1"/>
</calcChain>
</file>

<file path=xl/sharedStrings.xml><?xml version="1.0" encoding="utf-8"?>
<sst xmlns="http://schemas.openxmlformats.org/spreadsheetml/2006/main" count="24" uniqueCount="21">
  <si>
    <t>α2</t>
  </si>
  <si>
    <t>α3</t>
  </si>
  <si>
    <t>قطر میلگرد</t>
  </si>
  <si>
    <t>مقاومت برشیKN</t>
  </si>
  <si>
    <t>مقاومت کششیKN</t>
  </si>
  <si>
    <t>fc (Mpa)=</t>
  </si>
  <si>
    <t>α1=</t>
  </si>
  <si>
    <t>α2=</t>
  </si>
  <si>
    <t>α3=</t>
  </si>
  <si>
    <t>مقاومت برشی و کششی توصیه شده برای میلگرد کاشته شده با چسب اپوکسی بر حسب کیلو نیوتن در بتن با مقاومت fc=20MPa</t>
  </si>
  <si>
    <t>محاسبه ضریب کاهش مقاومت به علت فاصله بندی</t>
  </si>
  <si>
    <t>فاصله بندی سوراخ ها (mm)</t>
  </si>
  <si>
    <t>محاسبه ضریب کاهش مقاومت فاصله سوراخ از لبه</t>
  </si>
  <si>
    <t>مقاومت کششی یا برشی اصلاح شده</t>
  </si>
  <si>
    <t>KN</t>
  </si>
  <si>
    <t>قسمت های سبز توسط برنامه محاسبه می شود.</t>
  </si>
  <si>
    <t>قسمت های زرد رنگ توسط کاربر  پر گردد.</t>
  </si>
  <si>
    <r>
      <rPr>
        <sz val="12"/>
        <color theme="1"/>
        <rFont val="Calibri"/>
        <family val="2"/>
        <scheme val="minor"/>
      </rPr>
      <t xml:space="preserve">کاربر محترم ضرایب  </t>
    </r>
    <r>
      <rPr>
        <sz val="12"/>
        <color theme="1"/>
        <rFont val="Calibri"/>
        <family val="2"/>
      </rPr>
      <t>α3 وα2 را با توجه به فاصله میلگرد که در جداول امده است مشخص کنید.</t>
    </r>
  </si>
  <si>
    <t>www.Afzir.com</t>
  </si>
  <si>
    <t>مقاومت کششی و برشی میلگرد کاشت شده با چسب کاشت میلگرد</t>
  </si>
  <si>
    <t>www.afzir.com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</si>
</sst>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i/>
      <sz val="15"/>
      <color theme="1"/>
      <name val="Calibri"/>
      <family val="2"/>
      <scheme val="minor"/>
    </font>
    <font>
      <b/>
      <sz val="15"/>
      <color theme="10"/>
      <name val="Calibri"/>
      <family val="2"/>
      <scheme val="minor"/>
    </font>
    <font>
      <b/>
      <i/>
      <u/>
      <sz val="15"/>
      <color rgb="FF002060"/>
      <name val="Calibri"/>
      <family val="2"/>
      <scheme val="minor"/>
    </font>
    <font>
      <b/>
      <i/>
      <sz val="15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10" xfId="0" applyBorder="1"/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1" xfId="0" applyBorder="1"/>
    <xf numFmtId="0" fontId="0" fillId="0" borderId="12" xfId="0" applyFill="1" applyBorder="1" applyAlignment="1">
      <alignment horizontal="center" vertical="center"/>
    </xf>
    <xf numFmtId="0" fontId="0" fillId="0" borderId="12" xfId="0" applyBorder="1"/>
    <xf numFmtId="0" fontId="0" fillId="0" borderId="6" xfId="0" applyBorder="1"/>
    <xf numFmtId="0" fontId="0" fillId="0" borderId="7" xfId="0" applyBorder="1"/>
    <xf numFmtId="0" fontId="0" fillId="0" borderId="19" xfId="0" applyFill="1" applyBorder="1" applyAlignment="1">
      <alignment horizontal="center" vertical="center"/>
    </xf>
    <xf numFmtId="0" fontId="0" fillId="0" borderId="0" xfId="0" applyFont="1"/>
    <xf numFmtId="0" fontId="0" fillId="0" borderId="23" xfId="0" applyBorder="1"/>
    <xf numFmtId="0" fontId="0" fillId="0" borderId="24" xfId="0" applyFont="1" applyFill="1" applyBorder="1" applyAlignment="1">
      <alignment vertical="center"/>
    </xf>
    <xf numFmtId="0" fontId="0" fillId="0" borderId="25" xfId="0" applyBorder="1"/>
    <xf numFmtId="0" fontId="0" fillId="0" borderId="27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566738</xdr:colOff>
      <xdr:row>7</xdr:row>
      <xdr:rowOff>130419</xdr:rowOff>
    </xdr:from>
    <xdr:to>
      <xdr:col>7</xdr:col>
      <xdr:colOff>666751</xdr:colOff>
      <xdr:row>18</xdr:row>
      <xdr:rowOff>139699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9449437" y="1519482"/>
          <a:ext cx="2894013" cy="2112717"/>
        </a:xfrm>
        <a:prstGeom prst="rect">
          <a:avLst/>
        </a:prstGeom>
      </xdr:spPr>
    </xdr:pic>
    <xdr:clientData/>
  </xdr:twoCellAnchor>
  <xdr:twoCellAnchor editAs="oneCell">
    <xdr:from>
      <xdr:col>0</xdr:col>
      <xdr:colOff>71438</xdr:colOff>
      <xdr:row>29</xdr:row>
      <xdr:rowOff>20638</xdr:rowOff>
    </xdr:from>
    <xdr:to>
      <xdr:col>4</xdr:col>
      <xdr:colOff>23813</xdr:colOff>
      <xdr:row>39</xdr:row>
      <xdr:rowOff>111126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2314875" y="5616576"/>
          <a:ext cx="2905125" cy="1995488"/>
        </a:xfrm>
        <a:prstGeom prst="rect">
          <a:avLst/>
        </a:prstGeom>
      </xdr:spPr>
    </xdr:pic>
    <xdr:clientData/>
  </xdr:twoCellAnchor>
  <xdr:twoCellAnchor editAs="oneCell">
    <xdr:from>
      <xdr:col>4</xdr:col>
      <xdr:colOff>15875</xdr:colOff>
      <xdr:row>29</xdr:row>
      <xdr:rowOff>39688</xdr:rowOff>
    </xdr:from>
    <xdr:to>
      <xdr:col>7</xdr:col>
      <xdr:colOff>825501</xdr:colOff>
      <xdr:row>39</xdr:row>
      <xdr:rowOff>166688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9290687" y="5635626"/>
          <a:ext cx="3032126" cy="2032000"/>
        </a:xfrm>
        <a:prstGeom prst="rect">
          <a:avLst/>
        </a:prstGeom>
      </xdr:spPr>
    </xdr:pic>
    <xdr:clientData/>
  </xdr:twoCellAnchor>
  <xdr:twoCellAnchor editAs="oneCell">
    <xdr:from>
      <xdr:col>6</xdr:col>
      <xdr:colOff>1409700</xdr:colOff>
      <xdr:row>3</xdr:row>
      <xdr:rowOff>9525</xdr:rowOff>
    </xdr:from>
    <xdr:to>
      <xdr:col>7</xdr:col>
      <xdr:colOff>796924</xdr:colOff>
      <xdr:row>7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317601" y="581025"/>
          <a:ext cx="835024" cy="800100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1A02E0F-2C69-46DA-9A94-85CCF7BDD827}" diskRevisions="1" revisionId="10" version="7">
  <header guid="{3B932609-C9ED-4BCF-9A59-01B145E4588E}" dateTime="2016-03-03T12:43:35" maxSheetId="2" userName="Guest" r:id="rId1">
    <sheetIdMap count="1">
      <sheetId val="1"/>
    </sheetIdMap>
  </header>
  <header guid="{5BDF4443-187E-4B0A-B3A3-A31AD7CFE90C}" dateTime="2016-03-03T12:45:30" maxSheetId="2" userName="Guest" r:id="rId2">
    <sheetIdMap count="1">
      <sheetId val="1"/>
    </sheetIdMap>
  </header>
  <header guid="{156D2B41-5EEC-4858-B487-BFF3909025D9}" dateTime="2016-03-03T12:49:13" maxSheetId="2" userName="Guest" r:id="rId3" minRId="2">
    <sheetIdMap count="1">
      <sheetId val="1"/>
    </sheetIdMap>
  </header>
  <header guid="{8DD59A11-9941-4FAC-8E3D-22D8B031BB3D}" dateTime="2016-03-02T14:35:33" maxSheetId="2" userName="Amir Kiani" r:id="rId4">
    <sheetIdMap count="1">
      <sheetId val="1"/>
    </sheetIdMap>
  </header>
  <header guid="{2B6CC295-4CB3-48AA-8CC5-8D02BA7812FA}" dateTime="2016-12-04T13:24:35" maxSheetId="2" userName="Amir Kiani" r:id="rId5" minRId="5">
    <sheetIdMap count="1">
      <sheetId val="1"/>
    </sheetIdMap>
  </header>
  <header guid="{6F1600B5-D583-48B4-9F9B-564D1933C482}" dateTime="2016-12-04T14:38:20" maxSheetId="2" userName="Amir Kiani" r:id="rId6" minRId="8">
    <sheetIdMap count="1">
      <sheetId val="1"/>
    </sheetIdMap>
  </header>
  <header guid="{71A02E0F-2C69-46DA-9A94-85CCF7BDD827}" dateTime="2016-12-04T14:41:18" maxSheetId="2" userName="Amir Kiani" r:id="rId7" minRId="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5">
    <dxf>
      <numFmt numFmtId="2" formatCode="0.00"/>
    </dxf>
  </rfmt>
  <rfmt sheetId="1" sqref="F5">
    <dxf>
      <numFmt numFmtId="2" formatCode="0.00"/>
    </dxf>
  </rfmt>
  <rcv guid="{9B1DE5A7-1192-41E6-B905-3EF104639DE4}" action="delete"/>
  <rdn rId="0" localSheetId="1" customView="1" name="Z_9B1DE5A7_1192_41E6_B905_3EF104639DE4_.wvu.FilterData" hidden="1" oldHidden="1">
    <formula>Sheet1!$I$12:$I$21</formula>
    <oldFormula>Sheet1!$I$12:$I$21</oldFormula>
  </rdn>
  <rcv guid="{9B1DE5A7-1192-41E6-B905-3EF104639DE4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45:G46" start="0" length="2147483647">
    <dxf>
      <font>
        <sz val="12"/>
      </font>
    </dxf>
  </rfmt>
  <rfmt sheetId="1" sqref="C45:G46" start="0" length="2147483647">
    <dxf>
      <font>
        <sz val="14"/>
      </font>
    </dxf>
  </rfmt>
  <rfmt sheetId="1" sqref="C45:G46" start="0" length="2147483647">
    <dxf>
      <font>
        <i/>
      </font>
    </dxf>
  </rfmt>
  <rcc rId="2" sId="1">
    <oc r="C45" t="inlineStr">
      <is>
        <t>WWW.AFZIR.COM</t>
      </is>
    </oc>
    <nc r="C45" t="inlineStr">
      <is>
        <t>www.Afzir.com</t>
      </is>
    </nc>
  </rcc>
  <rcv guid="{9B1DE5A7-1192-41E6-B905-3EF104639DE4}" action="delete"/>
  <rdn rId="0" localSheetId="1" customView="1" name="Z_9B1DE5A7_1192_41E6_B905_3EF104639DE4_.wvu.FilterData" hidden="1" oldHidden="1">
    <formula>Sheet1!$I$12:$I$21</formula>
    <oldFormula>Sheet1!$I$12:$I$21</oldFormula>
  </rdn>
  <rcv guid="{9B1DE5A7-1192-41E6-B905-3EF104639DE4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A884F16F_C513_48CE_96D5_D4FDB6CC8690_.wvu.FilterData" hidden="1" oldHidden="1">
    <formula>'Implant '!$I$12:$I$21</formula>
  </rdn>
  <rcv guid="{A884F16F-C513-48CE-96D5-D4FDB6CC8690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1:H3" start="0" length="2147483647">
    <dxf>
      <font>
        <sz val="13"/>
      </font>
    </dxf>
  </rfmt>
  <rcc rId="5" sId="1">
    <oc r="A1" t="inlineStr">
      <is>
        <t>مقاومت کششی و برشی میلگرد کاشته شده با چسب اپوکسی</t>
      </is>
    </oc>
    <nc r="A1" t="inlineStr">
      <is>
        <t>مقاومت کششی و برشی میلگرد کاشت شده با چسب کاشت میلگرد</t>
      </is>
    </nc>
  </rcc>
  <rcv guid="{A884F16F-C513-48CE-96D5-D4FDB6CC8690}" action="delete"/>
  <rdn rId="0" localSheetId="1" customView="1" name="Z_A884F16F_C513_48CE_96D5_D4FDB6CC8690_.wvu.FilterData" hidden="1" oldHidden="1">
    <formula>'Implant '!$I$12:$I$21</formula>
    <oldFormula>'Implant '!$I$12:$I$21</oldFormula>
  </rdn>
  <rcv guid="{A884F16F-C513-48CE-96D5-D4FDB6CC8690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5:D5">
    <dxf>
      <alignment horizontal="right" readingOrder="0"/>
    </dxf>
  </rfmt>
  <rfmt sheetId="1" sqref="G1:H3" start="0" length="2147483647">
    <dxf>
      <font>
        <sz val="15"/>
      </font>
    </dxf>
  </rfmt>
  <rcv guid="{A884F16F-C513-48CE-96D5-D4FDB6CC8690}" action="delete"/>
  <rdn rId="0" localSheetId="1" customView="1" name="Z_A884F16F_C513_48CE_96D5_D4FDB6CC8690_.wvu.FilterData" hidden="1" oldHidden="1">
    <formula>'AFZIR Implant '!$I$12:$I$21</formula>
    <oldFormula>'AFZIR Implant '!$I$12:$I$21</oldFormula>
  </rdn>
  <rcv guid="{A884F16F-C513-48CE-96D5-D4FDB6CC8690}" action="add"/>
  <rsnm rId="8" sheetId="1" oldName="[کاشت میلگرد (2).xlsx]Implant " newName="[کاشت میلگرد (2).xlsx]AFZIR Implant 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" sId="1">
    <oc r="G1" t="inlineStr">
      <is>
        <t>www.Afzir.com</t>
      </is>
    </oc>
    <nc r="G1" t="inlineStr">
      <is>
        <t>www.afzir.com</t>
      </is>
    </nc>
  </rcc>
  <rfmt sheetId="1" sqref="G1:H3" start="0" length="2147483647">
    <dxf>
      <font>
        <u val="none"/>
      </font>
    </dxf>
  </rfmt>
  <rfmt sheetId="1" sqref="C45:G46" start="0" length="2147483647">
    <dxf>
      <font>
        <sz val="15"/>
      </font>
    </dxf>
  </rfmt>
  <rfmt sheetId="1" sqref="C45:G46" start="0" length="2147483647">
    <dxf>
      <font>
        <b/>
      </font>
    </dxf>
  </rfmt>
  <rfmt sheetId="1" sqref="C5:D5" start="0" length="2147483647">
    <dxf>
      <font>
        <b/>
      </font>
    </dxf>
  </rfmt>
  <rfmt sheetId="1" sqref="C5:D5" start="0" length="2147483647">
    <dxf>
      <font>
        <b val="0"/>
      </font>
    </dxf>
  </rfmt>
  <rfmt sheetId="1" sqref="A5" start="0" length="2147483647">
    <dxf>
      <font>
        <b/>
      </font>
    </dxf>
  </rfmt>
  <rcv guid="{A884F16F-C513-48CE-96D5-D4FDB6CC8690}" action="delete"/>
  <rdn rId="0" localSheetId="1" customView="1" name="Z_A884F16F_C513_48CE_96D5_D4FDB6CC8690_.wvu.FilterData" hidden="1" oldHidden="1">
    <formula>'AFZIR Implant '!$I$12:$I$21</formula>
    <oldFormula>'AFZIR Implant '!$I$12:$I$21</oldFormula>
  </rdn>
  <rcv guid="{A884F16F-C513-48CE-96D5-D4FDB6CC869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3">
  <userInfo guid="{3B932609-C9ED-4BCF-9A59-01B145E4588E}" name="Guest" id="-980624421" dateTime="2016-03-03T12:43:35"/>
  <userInfo guid="{3B932609-C9ED-4BCF-9A59-01B145E4588E}" name="Guest" id="-980621587" dateTime="2016-03-03T12:44:21"/>
  <userInfo guid="{5BDF4443-187E-4B0A-B3A3-A31AD7CFE90C}" name="Guest" id="-980619374" dateTime="2016-03-03T12:44:56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fzir.com/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afzi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rightToLeft="1" tabSelected="1" zoomScale="85" zoomScaleNormal="85" workbookViewId="0">
      <selection sqref="A1:F3"/>
    </sheetView>
  </sheetViews>
  <sheetFormatPr defaultRowHeight="14.4" x14ac:dyDescent="0.3"/>
  <cols>
    <col min="1" max="1" width="3.88671875" customWidth="1"/>
    <col min="2" max="2" width="8.5546875" customWidth="1"/>
    <col min="3" max="3" width="23.33203125" customWidth="1"/>
    <col min="4" max="4" width="8.5546875" customWidth="1"/>
    <col min="5" max="5" width="3.6640625" customWidth="1"/>
    <col min="6" max="6" width="8" customWidth="1"/>
    <col min="7" max="7" width="21.6640625" customWidth="1"/>
    <col min="8" max="8" width="12.5546875" customWidth="1"/>
    <col min="9" max="9" width="12.6640625" customWidth="1"/>
    <col min="10" max="10" width="12.5546875" customWidth="1"/>
  </cols>
  <sheetData>
    <row r="1" spans="1:9" ht="15" customHeight="1" thickTop="1" x14ac:dyDescent="0.3">
      <c r="A1" s="49" t="s">
        <v>19</v>
      </c>
      <c r="B1" s="50"/>
      <c r="C1" s="50"/>
      <c r="D1" s="50"/>
      <c r="E1" s="50"/>
      <c r="F1" s="50"/>
      <c r="G1" s="79" t="s">
        <v>20</v>
      </c>
      <c r="H1" s="74"/>
    </row>
    <row r="2" spans="1:9" ht="15" customHeight="1" x14ac:dyDescent="0.3">
      <c r="A2" s="51"/>
      <c r="B2" s="52"/>
      <c r="C2" s="52"/>
      <c r="D2" s="52"/>
      <c r="E2" s="52"/>
      <c r="F2" s="52"/>
      <c r="G2" s="75"/>
      <c r="H2" s="76"/>
    </row>
    <row r="3" spans="1:9" ht="15" customHeight="1" thickBot="1" x14ac:dyDescent="0.35">
      <c r="A3" s="53"/>
      <c r="B3" s="54"/>
      <c r="C3" s="54"/>
      <c r="D3" s="54"/>
      <c r="E3" s="54"/>
      <c r="F3" s="54"/>
      <c r="G3" s="77"/>
      <c r="H3" s="78"/>
    </row>
    <row r="4" spans="1:9" ht="15" customHeight="1" thickTop="1" x14ac:dyDescent="0.3">
      <c r="A4" s="10"/>
      <c r="B4" s="6"/>
      <c r="C4" s="6"/>
      <c r="D4" s="6"/>
      <c r="E4" s="6"/>
      <c r="F4" s="7">
        <v>20</v>
      </c>
      <c r="G4" s="8" t="s">
        <v>5</v>
      </c>
      <c r="H4" s="11"/>
    </row>
    <row r="5" spans="1:9" ht="18.75" customHeight="1" x14ac:dyDescent="0.3">
      <c r="A5" s="83" t="s">
        <v>14</v>
      </c>
      <c r="B5" s="39">
        <f>F5*F6*F7*C17</f>
        <v>3.5999999999999996</v>
      </c>
      <c r="C5" s="73" t="s">
        <v>13</v>
      </c>
      <c r="D5" s="73"/>
      <c r="E5" s="6"/>
      <c r="F5" s="40">
        <f>(F4/20)^0.5</f>
        <v>1</v>
      </c>
      <c r="G5" s="9" t="s">
        <v>6</v>
      </c>
      <c r="H5" s="11"/>
    </row>
    <row r="6" spans="1:9" x14ac:dyDescent="0.3">
      <c r="A6" s="10"/>
      <c r="B6" s="6"/>
      <c r="C6" s="6"/>
      <c r="D6" s="6"/>
      <c r="E6" s="6"/>
      <c r="F6" s="7">
        <v>0.75</v>
      </c>
      <c r="G6" s="9" t="s">
        <v>7</v>
      </c>
      <c r="H6" s="11"/>
    </row>
    <row r="7" spans="1:9" ht="15" thickBot="1" x14ac:dyDescent="0.35">
      <c r="A7" s="12"/>
      <c r="B7" s="13"/>
      <c r="C7" s="13"/>
      <c r="D7" s="13"/>
      <c r="E7" s="13"/>
      <c r="F7" s="14">
        <v>0.6</v>
      </c>
      <c r="G7" s="15" t="s">
        <v>8</v>
      </c>
      <c r="H7" s="16"/>
    </row>
    <row r="8" spans="1:9" ht="15" thickTop="1" x14ac:dyDescent="0.3">
      <c r="A8" s="17"/>
      <c r="B8" s="18"/>
      <c r="C8" s="18"/>
      <c r="D8" s="18"/>
      <c r="E8" s="18"/>
      <c r="F8" s="19"/>
      <c r="G8" s="20"/>
      <c r="H8" s="21"/>
    </row>
    <row r="9" spans="1:9" ht="15" customHeight="1" x14ac:dyDescent="0.3">
      <c r="A9" s="22"/>
      <c r="B9" s="23"/>
      <c r="C9" s="23"/>
      <c r="D9" s="23"/>
      <c r="E9" s="24"/>
      <c r="F9" s="23"/>
      <c r="G9" s="23"/>
      <c r="H9" s="11"/>
    </row>
    <row r="10" spans="1:9" x14ac:dyDescent="0.3">
      <c r="A10" s="22"/>
      <c r="B10" s="23"/>
      <c r="C10" s="23"/>
      <c r="D10" s="23"/>
      <c r="E10" s="24"/>
      <c r="F10" s="23"/>
      <c r="G10" s="23"/>
      <c r="H10" s="11"/>
    </row>
    <row r="11" spans="1:9" x14ac:dyDescent="0.3">
      <c r="A11" s="22"/>
      <c r="B11" s="23"/>
      <c r="C11" s="23"/>
      <c r="D11" s="23"/>
      <c r="E11" s="24"/>
      <c r="F11" s="23"/>
      <c r="G11" s="23"/>
      <c r="H11" s="11"/>
    </row>
    <row r="12" spans="1:9" x14ac:dyDescent="0.3">
      <c r="A12" s="22"/>
      <c r="B12" s="44" t="s">
        <v>9</v>
      </c>
      <c r="C12" s="44"/>
      <c r="D12" s="44"/>
      <c r="E12" s="23"/>
      <c r="F12" s="23"/>
      <c r="G12" s="23"/>
      <c r="H12" s="11"/>
    </row>
    <row r="13" spans="1:9" x14ac:dyDescent="0.3">
      <c r="A13" s="22"/>
      <c r="B13" s="44"/>
      <c r="C13" s="44"/>
      <c r="D13" s="44"/>
      <c r="E13" s="23"/>
      <c r="F13" s="23"/>
      <c r="G13" s="23"/>
      <c r="H13" s="11"/>
      <c r="I13" s="1"/>
    </row>
    <row r="14" spans="1:9" x14ac:dyDescent="0.3">
      <c r="A14" s="22"/>
      <c r="B14" s="71"/>
      <c r="C14" s="71"/>
      <c r="D14" s="71"/>
      <c r="E14" s="23"/>
      <c r="F14" s="23"/>
      <c r="G14" s="23"/>
      <c r="H14" s="11"/>
      <c r="I14" s="1"/>
    </row>
    <row r="15" spans="1:9" x14ac:dyDescent="0.3">
      <c r="A15" s="22"/>
      <c r="B15" s="45" t="s">
        <v>3</v>
      </c>
      <c r="C15" s="45" t="s">
        <v>4</v>
      </c>
      <c r="D15" s="70" t="s">
        <v>2</v>
      </c>
      <c r="E15" s="23"/>
      <c r="F15" s="23"/>
      <c r="G15" s="23"/>
      <c r="H15" s="11"/>
      <c r="I15" s="1"/>
    </row>
    <row r="16" spans="1:9" x14ac:dyDescent="0.3">
      <c r="A16" s="22"/>
      <c r="B16" s="45"/>
      <c r="C16" s="45"/>
      <c r="D16" s="70"/>
      <c r="E16" s="23"/>
      <c r="F16" s="23"/>
      <c r="G16" s="23"/>
      <c r="H16" s="11"/>
      <c r="I16" s="1"/>
    </row>
    <row r="17" spans="1:9" x14ac:dyDescent="0.3">
      <c r="A17" s="22"/>
      <c r="B17" s="5">
        <f>IF(D17=8,8,(IF(D17=10,13,IF(D17=12,19,IF(D17=14,29,IF(D17=16,36,IF(D17=20,57,IF(D17=24,57,IF(D17=24,83,IF(D17=30,130,not valid))))))))))</f>
        <v>8</v>
      </c>
      <c r="C17" s="5">
        <f>IF(D17=8,8,(IF(D17=10,13,IF(D17=12,19,IF(D17=14,29,IF(D17=16,36,IF(D17=20,57,IF(D17=24,57,IF(D17=24,83,IF(D17=30,130,not valid))))))))))</f>
        <v>8</v>
      </c>
      <c r="D17" s="2">
        <v>8</v>
      </c>
      <c r="E17" s="23"/>
      <c r="F17" s="23"/>
      <c r="G17" s="23"/>
      <c r="H17" s="11"/>
      <c r="I17" s="1"/>
    </row>
    <row r="18" spans="1:9" x14ac:dyDescent="0.3">
      <c r="A18" s="22"/>
      <c r="B18" s="3"/>
      <c r="C18" s="3"/>
      <c r="D18" s="3"/>
      <c r="E18" s="23"/>
      <c r="F18" s="23"/>
      <c r="G18" s="23"/>
      <c r="H18" s="11"/>
      <c r="I18" s="1"/>
    </row>
    <row r="19" spans="1:9" ht="15" thickBot="1" x14ac:dyDescent="0.35">
      <c r="A19" s="25"/>
      <c r="B19" s="26"/>
      <c r="C19" s="26"/>
      <c r="D19" s="26"/>
      <c r="E19" s="27"/>
      <c r="F19" s="27"/>
      <c r="G19" s="27"/>
      <c r="H19" s="16"/>
      <c r="I19" s="1"/>
    </row>
    <row r="20" spans="1:9" ht="15" customHeight="1" thickTop="1" x14ac:dyDescent="0.3">
      <c r="A20" s="28"/>
      <c r="B20" s="43" t="s">
        <v>10</v>
      </c>
      <c r="C20" s="43"/>
      <c r="D20" s="43"/>
      <c r="E20" s="29"/>
      <c r="F20" s="59" t="s">
        <v>12</v>
      </c>
      <c r="G20" s="60"/>
      <c r="H20" s="61"/>
      <c r="I20" s="1"/>
    </row>
    <row r="21" spans="1:9" ht="15" customHeight="1" x14ac:dyDescent="0.3">
      <c r="A21" s="22"/>
      <c r="B21" s="44"/>
      <c r="C21" s="44"/>
      <c r="D21" s="44"/>
      <c r="E21" s="23"/>
      <c r="F21" s="62"/>
      <c r="G21" s="63"/>
      <c r="H21" s="64"/>
      <c r="I21" s="1"/>
    </row>
    <row r="22" spans="1:9" x14ac:dyDescent="0.3">
      <c r="A22" s="22"/>
      <c r="B22" s="66" t="s">
        <v>0</v>
      </c>
      <c r="C22" s="41" t="s">
        <v>11</v>
      </c>
      <c r="D22" s="41" t="s">
        <v>2</v>
      </c>
      <c r="E22" s="23"/>
      <c r="F22" s="65" t="s">
        <v>1</v>
      </c>
      <c r="G22" s="67" t="s">
        <v>11</v>
      </c>
      <c r="H22" s="68" t="s">
        <v>2</v>
      </c>
    </row>
    <row r="23" spans="1:9" x14ac:dyDescent="0.3">
      <c r="A23" s="22"/>
      <c r="B23" s="72"/>
      <c r="C23" s="42"/>
      <c r="D23" s="42"/>
      <c r="E23" s="23"/>
      <c r="F23" s="66"/>
      <c r="G23" s="41"/>
      <c r="H23" s="69"/>
    </row>
    <row r="24" spans="1:9" x14ac:dyDescent="0.3">
      <c r="A24" s="22"/>
      <c r="B24" s="5">
        <f>IF(C24=40,0.75,(IF(C24=45,0.78,IF(C24=55,0.84,IF(C24=65,0.91,IF(C24=80,1,not valid))))))</f>
        <v>0.75</v>
      </c>
      <c r="C24" s="2">
        <v>40</v>
      </c>
      <c r="D24" s="4">
        <v>8</v>
      </c>
      <c r="E24" s="23"/>
      <c r="F24" s="5">
        <f>IF(G24=40,0.65,(IF(G24=45,0.69,IF(G24=55,0.78,IF(G24=65,0.87,IF(G24=80,1,not valid))))))</f>
        <v>0.65</v>
      </c>
      <c r="G24" s="2">
        <v>40</v>
      </c>
      <c r="H24" s="30">
        <v>8</v>
      </c>
    </row>
    <row r="25" spans="1:9" x14ac:dyDescent="0.3">
      <c r="A25" s="22"/>
      <c r="B25" s="5">
        <f>IF(C25=45,0.75,(IF(C25=55,0.81,IF(C25=65,0.86,IF(C25=80,0.94,IF(C25=90,1,not valid))))))</f>
        <v>0.75</v>
      </c>
      <c r="C25" s="2">
        <v>45</v>
      </c>
      <c r="D25" s="4">
        <v>10</v>
      </c>
      <c r="E25" s="23"/>
      <c r="F25" s="5">
        <f>IF(G25=45,0.65,(IF(G25=55,0.73,IF(G25=65,0.81,IF(G25=80,0.92,IF(G25=90,1,not valid))))))</f>
        <v>0.65</v>
      </c>
      <c r="G25" s="2">
        <v>45</v>
      </c>
      <c r="H25" s="30">
        <v>10</v>
      </c>
    </row>
    <row r="26" spans="1:9" x14ac:dyDescent="0.3">
      <c r="A26" s="22"/>
      <c r="B26" s="5">
        <f>IF(C26=55,0.75,(IF(C26=65,0.8,IF(C26=80,0.86,IF(C26=90,0.91,IF(C26=110,1,not valid))))))</f>
        <v>0.8</v>
      </c>
      <c r="C26" s="2">
        <v>65</v>
      </c>
      <c r="D26" s="4">
        <v>12</v>
      </c>
      <c r="E26" s="23"/>
      <c r="F26" s="5">
        <f>IF(G26=45,0.59,IF(G26=55,0.65,(IF(G26=65,0.71,IF(G26=80,0.81,IF(G26=90,0.87,IF(G26=110,1,not valid)))))))</f>
        <v>0.59</v>
      </c>
      <c r="G26" s="2">
        <v>45</v>
      </c>
      <c r="H26" s="30">
        <v>12</v>
      </c>
    </row>
    <row r="27" spans="1:9" x14ac:dyDescent="0.3">
      <c r="A27" s="22"/>
      <c r="B27" s="5">
        <f>IF(C27=65,0.76,(IF(C27=80,0.82,IF(C27=90,0.86,IF(C27=110,0.94,IF(C27=125,1,not valid))))))</f>
        <v>0.76</v>
      </c>
      <c r="C27" s="2">
        <v>65</v>
      </c>
      <c r="D27" s="4">
        <v>16</v>
      </c>
      <c r="E27" s="23"/>
      <c r="F27" s="5">
        <f>IF(G27=65,0.66,(IF(G27=80,0.75,IF(G27=90,0.8,IF(G27=110,0.92,IF(G27=125,1,not valid))))))</f>
        <v>0.66</v>
      </c>
      <c r="G27" s="2">
        <v>65</v>
      </c>
      <c r="H27" s="30">
        <v>16</v>
      </c>
    </row>
    <row r="28" spans="1:9" x14ac:dyDescent="0.3">
      <c r="A28" s="22"/>
      <c r="B28" s="5">
        <f>IF(C28=90,0.76,(IF(C28=110,0.82,IF(C28=125,0.87,IF(C28=170,1,not valid)))))</f>
        <v>0.87</v>
      </c>
      <c r="C28" s="2">
        <v>125</v>
      </c>
      <c r="D28" s="4">
        <v>20</v>
      </c>
      <c r="E28" s="23"/>
      <c r="F28" s="5">
        <f>IF(G28=90,0.76,(IF(G28=110,0.82,IF(G28=125,0.87,IF(G28=170,1,not valid)))))</f>
        <v>0.87</v>
      </c>
      <c r="G28" s="2">
        <v>125</v>
      </c>
      <c r="H28" s="30">
        <v>20</v>
      </c>
    </row>
    <row r="29" spans="1:9" x14ac:dyDescent="0.3">
      <c r="A29" s="22"/>
      <c r="B29" s="5">
        <f>IF(C29=110,0.76,(IF(C29=125,0.8,IF(C29=170,0.9,IF(C29=210,1,not valid)))))</f>
        <v>1</v>
      </c>
      <c r="C29" s="2">
        <v>210</v>
      </c>
      <c r="D29" s="4">
        <v>24</v>
      </c>
      <c r="E29" s="23"/>
      <c r="F29" s="5">
        <f>IF(G29=110,0.67,(IF(G29=125,0.72,IF(G29=170,0.87,IF(G29=210,1,not valid)))))</f>
        <v>1</v>
      </c>
      <c r="G29" s="2">
        <v>210</v>
      </c>
      <c r="H29" s="30">
        <v>24</v>
      </c>
    </row>
    <row r="30" spans="1:9" x14ac:dyDescent="0.3">
      <c r="A30" s="22"/>
      <c r="B30" s="23"/>
      <c r="C30" s="23"/>
      <c r="D30" s="23"/>
      <c r="E30" s="23"/>
      <c r="F30" s="23"/>
      <c r="G30" s="23"/>
      <c r="H30" s="11"/>
    </row>
    <row r="31" spans="1:9" x14ac:dyDescent="0.3">
      <c r="A31" s="22"/>
      <c r="B31" s="23"/>
      <c r="C31" s="23"/>
      <c r="D31" s="23"/>
      <c r="E31" s="23"/>
      <c r="F31" s="23"/>
      <c r="G31" s="23"/>
      <c r="H31" s="11"/>
    </row>
    <row r="32" spans="1:9" x14ac:dyDescent="0.3">
      <c r="A32" s="22"/>
      <c r="B32" s="23"/>
      <c r="C32" s="23"/>
      <c r="D32" s="23"/>
      <c r="E32" s="23"/>
      <c r="F32" s="23"/>
      <c r="G32" s="23"/>
      <c r="H32" s="11"/>
    </row>
    <row r="33" spans="1:8" x14ac:dyDescent="0.3">
      <c r="A33" s="22"/>
      <c r="B33" s="23"/>
      <c r="C33" s="23"/>
      <c r="D33" s="23"/>
      <c r="E33" s="23"/>
      <c r="F33" s="23"/>
      <c r="G33" s="23"/>
      <c r="H33" s="11"/>
    </row>
    <row r="34" spans="1:8" x14ac:dyDescent="0.3">
      <c r="A34" s="22"/>
      <c r="B34" s="23"/>
      <c r="C34" s="23"/>
      <c r="D34" s="23"/>
      <c r="E34" s="23"/>
      <c r="F34" s="23"/>
      <c r="G34" s="23"/>
      <c r="H34" s="11"/>
    </row>
    <row r="35" spans="1:8" x14ac:dyDescent="0.3">
      <c r="A35" s="22"/>
      <c r="B35" s="23"/>
      <c r="C35" s="23"/>
      <c r="D35" s="23"/>
      <c r="E35" s="23"/>
      <c r="F35" s="23"/>
      <c r="G35" s="23"/>
      <c r="H35" s="11"/>
    </row>
    <row r="36" spans="1:8" x14ac:dyDescent="0.3">
      <c r="A36" s="22"/>
      <c r="B36" s="23"/>
      <c r="C36" s="23"/>
      <c r="D36" s="23"/>
      <c r="E36" s="23"/>
      <c r="F36" s="23"/>
      <c r="G36" s="23"/>
      <c r="H36" s="11"/>
    </row>
    <row r="37" spans="1:8" x14ac:dyDescent="0.3">
      <c r="A37" s="22"/>
      <c r="B37" s="23"/>
      <c r="C37" s="23"/>
      <c r="D37" s="23"/>
      <c r="E37" s="23"/>
      <c r="F37" s="23"/>
      <c r="G37" s="23"/>
      <c r="H37" s="11"/>
    </row>
    <row r="38" spans="1:8" x14ac:dyDescent="0.3">
      <c r="A38" s="22"/>
      <c r="B38" s="23"/>
      <c r="C38" s="23"/>
      <c r="D38" s="23"/>
      <c r="E38" s="23"/>
      <c r="F38" s="23"/>
      <c r="G38" s="23"/>
      <c r="H38" s="11"/>
    </row>
    <row r="39" spans="1:8" x14ac:dyDescent="0.3">
      <c r="A39" s="22"/>
      <c r="B39" s="23"/>
      <c r="C39" s="23"/>
      <c r="D39" s="23"/>
      <c r="E39" s="23"/>
      <c r="F39" s="23"/>
      <c r="G39" s="23"/>
      <c r="H39" s="11"/>
    </row>
    <row r="40" spans="1:8" ht="15" thickBot="1" x14ac:dyDescent="0.35">
      <c r="A40" s="25"/>
      <c r="B40" s="27"/>
      <c r="C40" s="27"/>
      <c r="D40" s="27"/>
      <c r="E40" s="27"/>
      <c r="F40" s="27"/>
      <c r="G40" s="27"/>
      <c r="H40" s="16"/>
    </row>
    <row r="41" spans="1:8" ht="16.2" thickTop="1" x14ac:dyDescent="0.3">
      <c r="A41" s="46" t="s">
        <v>17</v>
      </c>
      <c r="B41" s="47"/>
      <c r="C41" s="47"/>
      <c r="D41" s="47"/>
      <c r="E41" s="47"/>
      <c r="F41" s="47"/>
      <c r="G41" s="47"/>
      <c r="H41" s="48"/>
    </row>
    <row r="42" spans="1:8" ht="15.6" x14ac:dyDescent="0.3">
      <c r="A42" s="37"/>
      <c r="B42" s="36"/>
      <c r="C42" s="36"/>
      <c r="D42" s="36"/>
      <c r="E42" s="36"/>
      <c r="F42" s="36"/>
      <c r="G42" s="36"/>
      <c r="H42" s="38"/>
    </row>
    <row r="43" spans="1:8" ht="15" customHeight="1" x14ac:dyDescent="0.3">
      <c r="A43" s="32"/>
      <c r="B43" s="57" t="s">
        <v>16</v>
      </c>
      <c r="C43" s="57"/>
      <c r="D43" s="57"/>
      <c r="E43" s="55" t="s">
        <v>15</v>
      </c>
      <c r="F43" s="55"/>
      <c r="G43" s="55"/>
      <c r="H43" s="33"/>
    </row>
    <row r="44" spans="1:8" ht="15" thickBot="1" x14ac:dyDescent="0.35">
      <c r="A44" s="34"/>
      <c r="B44" s="58"/>
      <c r="C44" s="58"/>
      <c r="D44" s="58"/>
      <c r="E44" s="56"/>
      <c r="F44" s="56"/>
      <c r="G44" s="56"/>
      <c r="H44" s="35"/>
    </row>
    <row r="45" spans="1:8" ht="15" thickTop="1" x14ac:dyDescent="0.3">
      <c r="C45" s="80" t="s">
        <v>18</v>
      </c>
      <c r="D45" s="81"/>
      <c r="E45" s="81"/>
      <c r="F45" s="81"/>
      <c r="G45" s="81"/>
      <c r="H45" s="31"/>
    </row>
    <row r="46" spans="1:8" x14ac:dyDescent="0.3">
      <c r="C46" s="82"/>
      <c r="D46" s="82"/>
      <c r="E46" s="82"/>
      <c r="F46" s="82"/>
      <c r="G46" s="82"/>
    </row>
  </sheetData>
  <sheetProtection formatCells="0" formatColumns="0" formatRows="0" insertColumns="0" insertRows="0" insertHyperlinks="0" deleteColumns="0" deleteRows="0" sort="0" autoFilter="0" pivotTables="0"/>
  <customSheetViews>
    <customSheetView guid="{A884F16F-C513-48CE-96D5-D4FDB6CC8690}" scale="85" showPageBreaks="1">
      <selection sqref="A1:F3"/>
      <pageMargins left="0.7" right="0.7" top="0.75" bottom="0.75" header="0.3" footer="0.3"/>
      <pageSetup orientation="portrait" horizontalDpi="1200" verticalDpi="1200" r:id="rId1"/>
    </customSheetView>
    <customSheetView guid="{9B1DE5A7-1192-41E6-B905-3EF104639DE4}" showPageBreaks="1" topLeftCell="A37">
      <selection activeCell="F51" sqref="F51"/>
      <pageMargins left="0.7" right="0.7" top="0.75" bottom="0.75" header="0.3" footer="0.3"/>
      <pageSetup orientation="portrait" horizontalDpi="1200" verticalDpi="1200" r:id="rId2"/>
    </customSheetView>
  </customSheetViews>
  <mergeCells count="19">
    <mergeCell ref="C45:G46"/>
    <mergeCell ref="A1:F3"/>
    <mergeCell ref="G1:H3"/>
    <mergeCell ref="E43:G44"/>
    <mergeCell ref="B43:D44"/>
    <mergeCell ref="F20:H21"/>
    <mergeCell ref="F22:F23"/>
    <mergeCell ref="G22:G23"/>
    <mergeCell ref="H22:H23"/>
    <mergeCell ref="C5:D5"/>
    <mergeCell ref="D15:D16"/>
    <mergeCell ref="B12:D14"/>
    <mergeCell ref="B22:B23"/>
    <mergeCell ref="C22:C23"/>
    <mergeCell ref="D22:D23"/>
    <mergeCell ref="B20:D21"/>
    <mergeCell ref="C15:C16"/>
    <mergeCell ref="B15:B16"/>
    <mergeCell ref="A41:H41"/>
  </mergeCells>
  <hyperlinks>
    <hyperlink ref="C45" r:id="rId3" display="WWW.AFZIR.COM"/>
    <hyperlink ref="G1" r:id="rId4" display="www.Afzir.com"/>
  </hyperlinks>
  <pageMargins left="0.7" right="0.7" top="0.75" bottom="0.75" header="0.3" footer="0.3"/>
  <pageSetup orientation="portrait" horizontalDpi="1200" verticalDpi="120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AFZIR Implant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Amir Kiani</cp:lastModifiedBy>
  <cp:lastPrinted>2016-03-03T09:18:08Z</cp:lastPrinted>
  <dcterms:created xsi:type="dcterms:W3CDTF">2016-03-03T07:05:14Z</dcterms:created>
  <dcterms:modified xsi:type="dcterms:W3CDTF">2016-12-04T11:11:18Z</dcterms:modified>
</cp:coreProperties>
</file>